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<sst xmlns="http://schemas.openxmlformats.org/spreadsheetml/2006/main" count="171" uniqueCount="120">
  <si>
    <t>序号</t>
  </si>
  <si>
    <t>社团名称</t>
  </si>
  <si>
    <t>基础分</t>
  </si>
  <si>
    <t>奖惩分</t>
  </si>
  <si>
    <t>现场答辩</t>
  </si>
  <si>
    <t>社团会员满意度调查</t>
  </si>
  <si>
    <t>人气社团投票</t>
  </si>
  <si>
    <t>总分</t>
  </si>
  <si>
    <t>组织构建</t>
  </si>
  <si>
    <t>财务管理</t>
  </si>
  <si>
    <t>活动开展</t>
  </si>
  <si>
    <t>宣传报道</t>
  </si>
  <si>
    <t>基础分总分</t>
  </si>
  <si>
    <t>奖状类</t>
  </si>
  <si>
    <t>活动类</t>
  </si>
  <si>
    <t>宣传类</t>
  </si>
  <si>
    <t>考勤</t>
  </si>
  <si>
    <t>奖惩分总分</t>
  </si>
  <si>
    <t>评委平均分</t>
  </si>
  <si>
    <t>折算分数</t>
  </si>
  <si>
    <t>手工坊</t>
  </si>
  <si>
    <t>+5</t>
  </si>
  <si>
    <t>+60</t>
  </si>
  <si>
    <t>+2</t>
  </si>
  <si>
    <t>“自然与人”环保社团</t>
  </si>
  <si>
    <t>+1</t>
  </si>
  <si>
    <t>物理与电子工程学院电子协会</t>
  </si>
  <si>
    <t>+62</t>
  </si>
  <si>
    <t>书法协会</t>
  </si>
  <si>
    <t>跆拳道协会</t>
  </si>
  <si>
    <t>+70</t>
  </si>
  <si>
    <t>-15</t>
  </si>
  <si>
    <t>商学院ERP沙盘模拟俱乐部</t>
  </si>
  <si>
    <t>-14</t>
  </si>
  <si>
    <t>文学院启明星爱心公益社</t>
  </si>
  <si>
    <t>+20</t>
  </si>
  <si>
    <t>街舞社团</t>
  </si>
  <si>
    <t>-7</t>
  </si>
  <si>
    <t>红土地军事爱好者协会</t>
  </si>
  <si>
    <t>+10</t>
  </si>
  <si>
    <t>-55</t>
  </si>
  <si>
    <t>中学教学方法研究会</t>
  </si>
  <si>
    <t>爱心捐赠站</t>
  </si>
  <si>
    <t>+4</t>
  </si>
  <si>
    <t>-5</t>
  </si>
  <si>
    <t>文学院红丝带爱心协会</t>
  </si>
  <si>
    <t>-9</t>
  </si>
  <si>
    <t>大学生心理协会</t>
  </si>
  <si>
    <t>-10</t>
  </si>
  <si>
    <t>化学生物与环境学院生物科技协会</t>
  </si>
  <si>
    <t>文学院墨韵汉服社</t>
  </si>
  <si>
    <t>-2</t>
  </si>
  <si>
    <t>商学院舞蹈协会</t>
  </si>
  <si>
    <t>地理与国土工程学院中华传统美德学习社</t>
  </si>
  <si>
    <t>疯狂英语协会</t>
  </si>
  <si>
    <t>地理与国土工程学院花卉协会</t>
  </si>
  <si>
    <t>法学院四叶心社工协会</t>
  </si>
  <si>
    <t>散打协会</t>
  </si>
  <si>
    <t>羽毛球协会</t>
  </si>
  <si>
    <t>文学院国学读书会</t>
  </si>
  <si>
    <t>数学与信息技术学院阳光爱心助教协会</t>
  </si>
  <si>
    <t>商学院会计协会</t>
  </si>
  <si>
    <t>数学与信息技术学院美食协会</t>
  </si>
  <si>
    <t>外国语学院外语语言艺术社团</t>
  </si>
  <si>
    <t>-57</t>
  </si>
  <si>
    <t>乒乓球协会</t>
  </si>
  <si>
    <t>-17</t>
  </si>
  <si>
    <t>裂界动漫社</t>
  </si>
  <si>
    <t>-11</t>
  </si>
  <si>
    <t>地理与国土工程学院经纬社团</t>
  </si>
  <si>
    <t>商学院礼仪协会</t>
  </si>
  <si>
    <t>-26</t>
  </si>
  <si>
    <t>商学院电竞TOP联盟</t>
  </si>
  <si>
    <t>誉师家教</t>
  </si>
  <si>
    <t>少数民族歌舞协会</t>
  </si>
  <si>
    <t>-32</t>
  </si>
  <si>
    <t>数学与信息技术学院普通话研究社</t>
  </si>
  <si>
    <t>体育学院排球协会</t>
  </si>
  <si>
    <t>文学院“采薇”剧社</t>
  </si>
  <si>
    <t>美术学院“神画工会”</t>
  </si>
  <si>
    <t>数学与信息技术学院逐梦吉他社</t>
  </si>
  <si>
    <t>商学院助困协会</t>
  </si>
  <si>
    <t>-30</t>
  </si>
  <si>
    <t>商学院嘉木茶艺社</t>
  </si>
  <si>
    <t>文学院“小荷”文学社</t>
  </si>
  <si>
    <t>大学生影视评论协会</t>
  </si>
  <si>
    <t>大学生聂耳艺术团</t>
  </si>
  <si>
    <t>-45</t>
  </si>
  <si>
    <t>音乐学院拉丁舞协会</t>
  </si>
  <si>
    <t>-37</t>
  </si>
  <si>
    <t>校礼仪协会</t>
  </si>
  <si>
    <t>-40</t>
  </si>
  <si>
    <t>地理与国土工程学院演说社团</t>
  </si>
  <si>
    <t>地理与国土工程学院大学生职业生涯规划与发展协会</t>
  </si>
  <si>
    <t>文学院礼仪协会</t>
  </si>
  <si>
    <t>-35</t>
  </si>
  <si>
    <t>美术学院“犀牛”社团</t>
  </si>
  <si>
    <t>-60</t>
  </si>
  <si>
    <t>体育学院Challenge Self轮滑协会</t>
  </si>
  <si>
    <t>-65</t>
  </si>
  <si>
    <t>体育学院有氧健身操舞社团</t>
  </si>
  <si>
    <t>-70</t>
  </si>
  <si>
    <t>社团名称</t>
  </si>
  <si>
    <t>未参加考核原因</t>
  </si>
  <si>
    <t>地理与国土工程学院手语社</t>
  </si>
  <si>
    <t>成立时间未满一年</t>
  </si>
  <si>
    <t>体育学院逐风户外社团</t>
  </si>
  <si>
    <t>美术学院非遗学社</t>
  </si>
  <si>
    <t>化学生物与环境学院轻化工协会</t>
  </si>
  <si>
    <t>化学生物与环境学院导学协会</t>
  </si>
  <si>
    <t>商学院导游协会</t>
  </si>
  <si>
    <t>2019年只对商学院内部招新，招新场地可自行安排</t>
  </si>
  <si>
    <t>商学院天方夜谭营销协会</t>
  </si>
  <si>
    <t>活动开展次数少，人员流失严重，2018年纳新人数少</t>
  </si>
  <si>
    <t>文学院演讲协会</t>
  </si>
  <si>
    <t>社团成员较少，各负责人忙于社团内部建设，新成员对内部事务不熟，招新工作只面向学院内部学生，招新场地可自行安排</t>
  </si>
  <si>
    <t>符合条件但未参与评优的社团有：商学院天方夜谭营销协会、商学院导游协会、文学院演讲协会；    
成立未满一年的社团有：地理与国土工程学院手语社、体育学院逐风户外社团、美术学院非遗学社、化学生物与环境学院轻化工协会、化学生物与环境学院导学协会</t>
  </si>
  <si>
    <t>2018年社团建设目标考核评优未参加社团及原因</t>
  </si>
  <si>
    <t>2018年学生社团建设目标责任书考核成绩汇总表</t>
  </si>
  <si>
    <t>备注：《2018年社团年学生社团建设目标考核分数汇总表》已将涉及各版块的评分按相应比例计算。评分规则：1、考核组考评成绩，占总成绩70%；   2、现场答辩，占总成绩10%；   3、社团会员满意度调查，占总成绩10％；    4、易班平台社团人气度调查，占总成绩10%（组织构建、财务管理、活动开展、宣传报道的四项总分和乘以70%为基础分；基础分、会员满意度调查分数、易班平台人气度调查分数、评委评分四项分数汇总再加上奖惩分即为最后成绩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</si>
</sst>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name val="宋体"/>
      <family val="0"/>
    </font>
    <font>
      <b/>
      <sz val="22"/>
      <color indexed="8"/>
      <name val="宋体"/>
      <family val="0"/>
    </font>
    <font>
      <b/>
      <u val="single"/>
      <sz val="22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A1">
      <selection activeCell="D27" sqref="D27"/>
    </sheetView>
  </sheetViews>
  <sheetFormatPr defaultColWidth="9.00390625" defaultRowHeight="13.5"/>
  <cols>
    <col min="1" max="1" width="5.625" style="0" customWidth="1"/>
    <col min="2" max="2" width="52.50390625" style="0" customWidth="1"/>
    <col min="3" max="6" width="9.625" style="1" customWidth="1"/>
    <col min="7" max="7" width="11.875" style="1" customWidth="1"/>
    <col min="8" max="10" width="7.625" style="1" customWidth="1"/>
    <col min="11" max="11" width="18.625" style="1" customWidth="1"/>
    <col min="12" max="12" width="11.875" style="1" customWidth="1"/>
    <col min="13" max="13" width="12.875" style="1" customWidth="1"/>
    <col min="14" max="14" width="9.625" style="1" customWidth="1"/>
    <col min="15" max="15" width="20.875" style="1" customWidth="1"/>
    <col min="16" max="16" width="14.125" style="0" customWidth="1"/>
    <col min="17" max="17" width="12.25390625" style="0" customWidth="1"/>
  </cols>
  <sheetData>
    <row r="1" spans="1:17" ht="27">
      <c r="A1" s="16" t="s">
        <v>118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</row>
    <row r="2" spans="1:17" ht="13.5">
      <c r="A2" s="23" t="s">
        <v>0</v>
      </c>
      <c r="B2" s="23" t="s">
        <v>1</v>
      </c>
      <c r="C2" s="13" t="s">
        <v>2</v>
      </c>
      <c r="D2" s="13"/>
      <c r="E2" s="13"/>
      <c r="F2" s="13"/>
      <c r="G2" s="13"/>
      <c r="H2" s="13" t="s">
        <v>3</v>
      </c>
      <c r="I2" s="13"/>
      <c r="J2" s="13"/>
      <c r="K2" s="13"/>
      <c r="L2" s="13"/>
      <c r="M2" s="18" t="s">
        <v>4</v>
      </c>
      <c r="N2" s="19"/>
      <c r="O2" s="13" t="s">
        <v>5</v>
      </c>
      <c r="P2" s="14" t="s">
        <v>6</v>
      </c>
      <c r="Q2" s="14" t="s">
        <v>7</v>
      </c>
    </row>
    <row r="3" spans="1:17" ht="13.5">
      <c r="A3" s="23"/>
      <c r="B3" s="23"/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13"/>
      <c r="P3" s="14"/>
      <c r="Q3" s="14"/>
    </row>
    <row r="4" spans="1:17" ht="13.5">
      <c r="A4" s="2">
        <v>1</v>
      </c>
      <c r="B4" s="25" t="s">
        <v>20</v>
      </c>
      <c r="C4" s="25">
        <v>20</v>
      </c>
      <c r="D4" s="25">
        <v>26</v>
      </c>
      <c r="E4" s="25">
        <v>28.5</v>
      </c>
      <c r="F4" s="25">
        <v>8</v>
      </c>
      <c r="G4" s="26">
        <f aca="true" t="shared" si="0" ref="G4:G55">SUM(C4+D4+E4+F4)*0.7</f>
        <v>57.74999999999999</v>
      </c>
      <c r="H4" s="27" t="s">
        <v>21</v>
      </c>
      <c r="I4" s="27" t="s">
        <v>22</v>
      </c>
      <c r="J4" s="27" t="s">
        <v>23</v>
      </c>
      <c r="K4" s="27" t="s">
        <v>21</v>
      </c>
      <c r="L4" s="26">
        <f aca="true" t="shared" si="1" ref="L4:L55">SUM(H4+I4+J4+K4)</f>
        <v>72</v>
      </c>
      <c r="M4" s="25">
        <v>80.125</v>
      </c>
      <c r="N4" s="25">
        <f aca="true" t="shared" si="2" ref="N4:N55">M4*0.1</f>
        <v>8.012500000000001</v>
      </c>
      <c r="O4" s="25">
        <v>8.89</v>
      </c>
      <c r="P4" s="28">
        <v>5.56</v>
      </c>
      <c r="Q4" s="25">
        <f aca="true" t="shared" si="3" ref="Q4:Q55">SUM(G4+L4+N4+O4+P4)</f>
        <v>152.21249999999998</v>
      </c>
    </row>
    <row r="5" spans="1:17" ht="13.5">
      <c r="A5" s="2">
        <v>2</v>
      </c>
      <c r="B5" s="25" t="s">
        <v>24</v>
      </c>
      <c r="C5" s="25">
        <v>20</v>
      </c>
      <c r="D5" s="25">
        <v>23</v>
      </c>
      <c r="E5" s="25">
        <v>27</v>
      </c>
      <c r="F5" s="25">
        <v>2</v>
      </c>
      <c r="G5" s="26">
        <f t="shared" si="0"/>
        <v>50.4</v>
      </c>
      <c r="H5" s="27" t="s">
        <v>21</v>
      </c>
      <c r="I5" s="27" t="s">
        <v>22</v>
      </c>
      <c r="J5" s="27" t="s">
        <v>25</v>
      </c>
      <c r="K5" s="27" t="s">
        <v>21</v>
      </c>
      <c r="L5" s="26">
        <f t="shared" si="1"/>
        <v>71</v>
      </c>
      <c r="M5" s="25">
        <v>82.375</v>
      </c>
      <c r="N5" s="25">
        <f t="shared" si="2"/>
        <v>8.2375</v>
      </c>
      <c r="O5" s="25">
        <v>9.04</v>
      </c>
      <c r="P5" s="28">
        <v>9.37</v>
      </c>
      <c r="Q5" s="25">
        <f t="shared" si="3"/>
        <v>148.0475</v>
      </c>
    </row>
    <row r="6" spans="1:17" ht="13.5">
      <c r="A6" s="2">
        <v>3</v>
      </c>
      <c r="B6" s="25" t="s">
        <v>26</v>
      </c>
      <c r="C6" s="25">
        <v>20</v>
      </c>
      <c r="D6" s="25">
        <v>16.75</v>
      </c>
      <c r="E6" s="25">
        <v>27</v>
      </c>
      <c r="F6" s="25">
        <v>20</v>
      </c>
      <c r="G6" s="26">
        <f t="shared" si="0"/>
        <v>58.62499999999999</v>
      </c>
      <c r="H6" s="27"/>
      <c r="I6" s="27" t="s">
        <v>27</v>
      </c>
      <c r="J6" s="27"/>
      <c r="K6" s="27" t="s">
        <v>21</v>
      </c>
      <c r="L6" s="26">
        <f t="shared" si="1"/>
        <v>67</v>
      </c>
      <c r="M6" s="25">
        <v>78.5</v>
      </c>
      <c r="N6" s="25">
        <f t="shared" si="2"/>
        <v>7.8500000000000005</v>
      </c>
      <c r="O6" s="25">
        <v>9.27</v>
      </c>
      <c r="P6" s="28">
        <v>4.29</v>
      </c>
      <c r="Q6" s="25">
        <f t="shared" si="3"/>
        <v>147.035</v>
      </c>
    </row>
    <row r="7" spans="1:17" ht="13.5">
      <c r="A7" s="2">
        <v>4</v>
      </c>
      <c r="B7" s="25" t="s">
        <v>28</v>
      </c>
      <c r="C7" s="25">
        <v>20</v>
      </c>
      <c r="D7" s="25">
        <v>24</v>
      </c>
      <c r="E7" s="25">
        <v>12</v>
      </c>
      <c r="F7" s="25">
        <v>17</v>
      </c>
      <c r="G7" s="26">
        <f t="shared" si="0"/>
        <v>51.099999999999994</v>
      </c>
      <c r="H7" s="27"/>
      <c r="I7" s="27" t="s">
        <v>22</v>
      </c>
      <c r="J7" s="27" t="s">
        <v>23</v>
      </c>
      <c r="K7" s="27" t="s">
        <v>21</v>
      </c>
      <c r="L7" s="26">
        <f t="shared" si="1"/>
        <v>67</v>
      </c>
      <c r="M7" s="25">
        <v>77.44</v>
      </c>
      <c r="N7" s="25">
        <f t="shared" si="2"/>
        <v>7.744</v>
      </c>
      <c r="O7" s="25">
        <v>9.55</v>
      </c>
      <c r="P7" s="28">
        <v>4.17</v>
      </c>
      <c r="Q7" s="25">
        <f t="shared" si="3"/>
        <v>139.564</v>
      </c>
    </row>
    <row r="8" spans="1:17" ht="13.5">
      <c r="A8" s="2">
        <v>5</v>
      </c>
      <c r="B8" s="25" t="s">
        <v>29</v>
      </c>
      <c r="C8" s="25">
        <v>18</v>
      </c>
      <c r="D8" s="25">
        <v>17</v>
      </c>
      <c r="E8" s="25">
        <v>20.5</v>
      </c>
      <c r="F8" s="25">
        <v>10</v>
      </c>
      <c r="G8" s="26">
        <f t="shared" si="0"/>
        <v>45.849999999999994</v>
      </c>
      <c r="H8" s="27" t="s">
        <v>30</v>
      </c>
      <c r="I8" s="27"/>
      <c r="J8" s="27"/>
      <c r="K8" s="27" t="s">
        <v>31</v>
      </c>
      <c r="L8" s="26">
        <f t="shared" si="1"/>
        <v>55</v>
      </c>
      <c r="M8" s="25">
        <v>80.22</v>
      </c>
      <c r="N8" s="25">
        <f t="shared" si="2"/>
        <v>8.022</v>
      </c>
      <c r="O8" s="25">
        <v>8.86</v>
      </c>
      <c r="P8" s="28">
        <v>8.65</v>
      </c>
      <c r="Q8" s="25">
        <f t="shared" si="3"/>
        <v>126.382</v>
      </c>
    </row>
    <row r="9" spans="1:17" ht="13.5">
      <c r="A9" s="2">
        <v>6</v>
      </c>
      <c r="B9" s="25" t="s">
        <v>32</v>
      </c>
      <c r="C9" s="25">
        <v>20</v>
      </c>
      <c r="D9" s="25">
        <v>17</v>
      </c>
      <c r="E9" s="25">
        <v>12</v>
      </c>
      <c r="F9" s="25">
        <v>14</v>
      </c>
      <c r="G9" s="26">
        <f t="shared" si="0"/>
        <v>44.099999999999994</v>
      </c>
      <c r="H9" s="27"/>
      <c r="I9" s="27" t="s">
        <v>22</v>
      </c>
      <c r="J9" s="27"/>
      <c r="K9" s="27" t="s">
        <v>33</v>
      </c>
      <c r="L9" s="26">
        <f t="shared" si="1"/>
        <v>46</v>
      </c>
      <c r="M9" s="25">
        <v>74.375</v>
      </c>
      <c r="N9" s="25">
        <f t="shared" si="2"/>
        <v>7.4375</v>
      </c>
      <c r="O9" s="25">
        <v>9.17</v>
      </c>
      <c r="P9" s="28">
        <v>1.93</v>
      </c>
      <c r="Q9" s="25">
        <f t="shared" si="3"/>
        <v>108.6375</v>
      </c>
    </row>
    <row r="10" spans="1:17" ht="13.5">
      <c r="A10" s="2">
        <v>7</v>
      </c>
      <c r="B10" s="25" t="s">
        <v>34</v>
      </c>
      <c r="C10" s="25">
        <v>20</v>
      </c>
      <c r="D10" s="25">
        <v>18.75</v>
      </c>
      <c r="E10" s="25">
        <v>15.5</v>
      </c>
      <c r="F10" s="25">
        <v>20</v>
      </c>
      <c r="G10" s="26">
        <f t="shared" si="0"/>
        <v>51.974999999999994</v>
      </c>
      <c r="H10" s="27"/>
      <c r="I10" s="27" t="s">
        <v>35</v>
      </c>
      <c r="J10" s="27"/>
      <c r="K10" s="27" t="s">
        <v>21</v>
      </c>
      <c r="L10" s="26">
        <f t="shared" si="1"/>
        <v>25</v>
      </c>
      <c r="M10" s="25">
        <v>83.44</v>
      </c>
      <c r="N10" s="25">
        <f t="shared" si="2"/>
        <v>8.344</v>
      </c>
      <c r="O10" s="29">
        <v>9.48</v>
      </c>
      <c r="P10" s="28">
        <v>10</v>
      </c>
      <c r="Q10" s="25">
        <f t="shared" si="3"/>
        <v>104.79899999999999</v>
      </c>
    </row>
    <row r="11" spans="1:17" ht="13.5">
      <c r="A11" s="2">
        <v>8</v>
      </c>
      <c r="B11" s="25" t="s">
        <v>36</v>
      </c>
      <c r="C11" s="25">
        <v>18</v>
      </c>
      <c r="D11" s="25">
        <v>10.5</v>
      </c>
      <c r="E11" s="25">
        <v>0</v>
      </c>
      <c r="F11" s="25">
        <v>1</v>
      </c>
      <c r="G11" s="26">
        <f t="shared" si="0"/>
        <v>20.65</v>
      </c>
      <c r="H11" s="27"/>
      <c r="I11" s="27" t="s">
        <v>22</v>
      </c>
      <c r="J11" s="27"/>
      <c r="K11" s="27" t="s">
        <v>37</v>
      </c>
      <c r="L11" s="26">
        <f t="shared" si="1"/>
        <v>53</v>
      </c>
      <c r="M11" s="25">
        <v>65.44</v>
      </c>
      <c r="N11" s="25">
        <f t="shared" si="2"/>
        <v>6.5440000000000005</v>
      </c>
      <c r="O11" s="29">
        <v>9.2</v>
      </c>
      <c r="P11" s="28">
        <v>3.88</v>
      </c>
      <c r="Q11" s="25">
        <f t="shared" si="3"/>
        <v>93.274</v>
      </c>
    </row>
    <row r="12" spans="1:17" ht="13.5">
      <c r="A12" s="2">
        <v>9</v>
      </c>
      <c r="B12" s="25" t="s">
        <v>38</v>
      </c>
      <c r="C12" s="25">
        <v>20</v>
      </c>
      <c r="D12" s="25">
        <v>23</v>
      </c>
      <c r="E12" s="25">
        <v>12</v>
      </c>
      <c r="F12" s="25">
        <v>20</v>
      </c>
      <c r="G12" s="26">
        <f t="shared" si="0"/>
        <v>52.5</v>
      </c>
      <c r="H12" s="27" t="s">
        <v>39</v>
      </c>
      <c r="I12" s="27" t="s">
        <v>22</v>
      </c>
      <c r="J12" s="27" t="s">
        <v>25</v>
      </c>
      <c r="K12" s="27" t="s">
        <v>40</v>
      </c>
      <c r="L12" s="26">
        <f t="shared" si="1"/>
        <v>16</v>
      </c>
      <c r="M12" s="25">
        <v>83.625</v>
      </c>
      <c r="N12" s="25">
        <f t="shared" si="2"/>
        <v>8.3625</v>
      </c>
      <c r="O12" s="25">
        <v>8.55</v>
      </c>
      <c r="P12" s="28">
        <v>2.26</v>
      </c>
      <c r="Q12" s="25">
        <f t="shared" si="3"/>
        <v>87.6725</v>
      </c>
    </row>
    <row r="13" spans="1:17" ht="13.5">
      <c r="A13" s="2">
        <v>10</v>
      </c>
      <c r="B13" s="25" t="s">
        <v>41</v>
      </c>
      <c r="C13" s="25">
        <v>20</v>
      </c>
      <c r="D13" s="25">
        <v>26</v>
      </c>
      <c r="E13" s="25">
        <v>8</v>
      </c>
      <c r="F13" s="25">
        <v>20</v>
      </c>
      <c r="G13" s="26">
        <f t="shared" si="0"/>
        <v>51.8</v>
      </c>
      <c r="H13" s="27" t="s">
        <v>21</v>
      </c>
      <c r="I13" s="27"/>
      <c r="J13" s="27" t="s">
        <v>23</v>
      </c>
      <c r="K13" s="27" t="s">
        <v>21</v>
      </c>
      <c r="L13" s="26">
        <f t="shared" si="1"/>
        <v>12</v>
      </c>
      <c r="M13" s="25">
        <v>82.33</v>
      </c>
      <c r="N13" s="25">
        <f t="shared" si="2"/>
        <v>8.233</v>
      </c>
      <c r="O13" s="25">
        <v>8.93</v>
      </c>
      <c r="P13" s="28">
        <v>5.28</v>
      </c>
      <c r="Q13" s="25">
        <f t="shared" si="3"/>
        <v>86.243</v>
      </c>
    </row>
    <row r="14" spans="1:17" ht="13.5">
      <c r="A14" s="2">
        <v>11</v>
      </c>
      <c r="B14" s="25" t="s">
        <v>42</v>
      </c>
      <c r="C14" s="25">
        <v>16</v>
      </c>
      <c r="D14" s="25">
        <v>25</v>
      </c>
      <c r="E14" s="25">
        <v>11</v>
      </c>
      <c r="F14" s="25">
        <v>20</v>
      </c>
      <c r="G14" s="26">
        <f t="shared" si="0"/>
        <v>50.4</v>
      </c>
      <c r="H14" s="27"/>
      <c r="I14" s="27"/>
      <c r="J14" s="27" t="s">
        <v>43</v>
      </c>
      <c r="K14" s="27" t="s">
        <v>44</v>
      </c>
      <c r="L14" s="26">
        <f t="shared" si="1"/>
        <v>-1</v>
      </c>
      <c r="M14" s="25">
        <v>72.66</v>
      </c>
      <c r="N14" s="25">
        <f t="shared" si="2"/>
        <v>7.266</v>
      </c>
      <c r="O14" s="29">
        <v>9</v>
      </c>
      <c r="P14" s="28">
        <v>7.42</v>
      </c>
      <c r="Q14" s="25">
        <f t="shared" si="3"/>
        <v>73.086</v>
      </c>
    </row>
    <row r="15" spans="1:17" ht="13.5">
      <c r="A15" s="2">
        <v>12</v>
      </c>
      <c r="B15" s="25" t="s">
        <v>45</v>
      </c>
      <c r="C15" s="25">
        <v>20</v>
      </c>
      <c r="D15" s="25">
        <v>15.25</v>
      </c>
      <c r="E15" s="25">
        <v>17</v>
      </c>
      <c r="F15" s="25">
        <v>18</v>
      </c>
      <c r="G15" s="26">
        <f t="shared" si="0"/>
        <v>49.175</v>
      </c>
      <c r="H15" s="27"/>
      <c r="I15" s="27"/>
      <c r="J15" s="27"/>
      <c r="K15" s="27" t="s">
        <v>46</v>
      </c>
      <c r="L15" s="26">
        <f t="shared" si="1"/>
        <v>-9</v>
      </c>
      <c r="M15" s="25">
        <v>78.625</v>
      </c>
      <c r="N15" s="25">
        <f t="shared" si="2"/>
        <v>7.862500000000001</v>
      </c>
      <c r="O15" s="25">
        <v>9.13</v>
      </c>
      <c r="P15" s="28">
        <v>9.62</v>
      </c>
      <c r="Q15" s="25">
        <f t="shared" si="3"/>
        <v>66.7875</v>
      </c>
    </row>
    <row r="16" spans="1:17" ht="13.5">
      <c r="A16" s="2">
        <v>13</v>
      </c>
      <c r="B16" s="25" t="s">
        <v>47</v>
      </c>
      <c r="C16" s="25">
        <v>20</v>
      </c>
      <c r="D16" s="25">
        <v>25</v>
      </c>
      <c r="E16" s="25">
        <v>11</v>
      </c>
      <c r="F16" s="25">
        <v>13</v>
      </c>
      <c r="G16" s="26">
        <f aca="true" t="shared" si="4" ref="G16:G35">SUM(C16+D16+E16+F16)*0.7</f>
        <v>48.3</v>
      </c>
      <c r="H16" s="27" t="s">
        <v>21</v>
      </c>
      <c r="I16" s="27"/>
      <c r="J16" s="27"/>
      <c r="K16" s="27" t="s">
        <v>48</v>
      </c>
      <c r="L16" s="26">
        <f aca="true" t="shared" si="5" ref="L16:L35">SUM(H16+I16+J16+K16)</f>
        <v>-5</v>
      </c>
      <c r="M16" s="25">
        <v>77.88</v>
      </c>
      <c r="N16" s="25">
        <f aca="true" t="shared" si="6" ref="N16:N35">M16*0.1</f>
        <v>7.788</v>
      </c>
      <c r="O16" s="25">
        <v>9.08</v>
      </c>
      <c r="P16" s="28">
        <v>3.01</v>
      </c>
      <c r="Q16" s="25">
        <f aca="true" t="shared" si="7" ref="Q16:Q35">SUM(G16+L16+N16+O16+P16)</f>
        <v>63.17799999999999</v>
      </c>
    </row>
    <row r="17" spans="1:17" ht="13.5">
      <c r="A17" s="2">
        <v>14</v>
      </c>
      <c r="B17" s="25" t="s">
        <v>49</v>
      </c>
      <c r="C17" s="25">
        <v>20</v>
      </c>
      <c r="D17" s="25">
        <v>13</v>
      </c>
      <c r="E17" s="25">
        <v>4</v>
      </c>
      <c r="F17" s="25">
        <v>0</v>
      </c>
      <c r="G17" s="26">
        <f t="shared" si="4"/>
        <v>25.9</v>
      </c>
      <c r="H17" s="27" t="s">
        <v>21</v>
      </c>
      <c r="I17" s="27"/>
      <c r="J17" s="27"/>
      <c r="K17" s="27" t="s">
        <v>21</v>
      </c>
      <c r="L17" s="26">
        <f t="shared" si="5"/>
        <v>10</v>
      </c>
      <c r="M17" s="25">
        <v>70.66</v>
      </c>
      <c r="N17" s="25">
        <f t="shared" si="6"/>
        <v>7.066</v>
      </c>
      <c r="O17" s="25">
        <v>8.73</v>
      </c>
      <c r="P17" s="28">
        <v>10</v>
      </c>
      <c r="Q17" s="25">
        <f t="shared" si="7"/>
        <v>61.696</v>
      </c>
    </row>
    <row r="18" spans="1:17" ht="13.5">
      <c r="A18" s="2">
        <v>15</v>
      </c>
      <c r="B18" s="25" t="s">
        <v>50</v>
      </c>
      <c r="C18" s="25">
        <v>20</v>
      </c>
      <c r="D18" s="25">
        <v>12.25</v>
      </c>
      <c r="E18" s="25">
        <v>11.5</v>
      </c>
      <c r="F18" s="25">
        <v>16</v>
      </c>
      <c r="G18" s="26">
        <f t="shared" si="4"/>
        <v>41.824999999999996</v>
      </c>
      <c r="H18" s="27"/>
      <c r="I18" s="27"/>
      <c r="J18" s="27"/>
      <c r="K18" s="27" t="s">
        <v>51</v>
      </c>
      <c r="L18" s="26">
        <f t="shared" si="5"/>
        <v>-2</v>
      </c>
      <c r="M18" s="25">
        <v>75.88</v>
      </c>
      <c r="N18" s="25">
        <f t="shared" si="6"/>
        <v>7.588</v>
      </c>
      <c r="O18" s="25">
        <v>9.29</v>
      </c>
      <c r="P18" s="28">
        <v>4.03</v>
      </c>
      <c r="Q18" s="25">
        <f t="shared" si="7"/>
        <v>60.733</v>
      </c>
    </row>
    <row r="19" spans="1:17" ht="13.5">
      <c r="A19" s="2">
        <v>16</v>
      </c>
      <c r="B19" s="25" t="s">
        <v>52</v>
      </c>
      <c r="C19" s="25">
        <v>20</v>
      </c>
      <c r="D19" s="25">
        <v>14.5</v>
      </c>
      <c r="E19" s="25">
        <v>10</v>
      </c>
      <c r="F19" s="25">
        <v>3</v>
      </c>
      <c r="G19" s="26">
        <f t="shared" si="4"/>
        <v>33.25</v>
      </c>
      <c r="H19" s="27"/>
      <c r="I19" s="27"/>
      <c r="J19" s="27"/>
      <c r="K19" s="27" t="s">
        <v>21</v>
      </c>
      <c r="L19" s="26">
        <f t="shared" si="5"/>
        <v>5</v>
      </c>
      <c r="M19" s="25">
        <v>76.5</v>
      </c>
      <c r="N19" s="25">
        <f t="shared" si="6"/>
        <v>7.65</v>
      </c>
      <c r="O19" s="29">
        <v>9.56</v>
      </c>
      <c r="P19" s="28">
        <v>4.85</v>
      </c>
      <c r="Q19" s="25">
        <f t="shared" si="7"/>
        <v>60.31</v>
      </c>
    </row>
    <row r="20" spans="1:17" ht="13.5">
      <c r="A20" s="2">
        <v>17</v>
      </c>
      <c r="B20" s="2" t="s">
        <v>53</v>
      </c>
      <c r="C20" s="3">
        <v>20</v>
      </c>
      <c r="D20" s="3">
        <v>17.75</v>
      </c>
      <c r="E20" s="3">
        <v>4</v>
      </c>
      <c r="F20" s="3">
        <v>13</v>
      </c>
      <c r="G20" s="4">
        <f t="shared" si="4"/>
        <v>38.324999999999996</v>
      </c>
      <c r="H20" s="5" t="s">
        <v>21</v>
      </c>
      <c r="I20" s="5"/>
      <c r="J20" s="5"/>
      <c r="K20" s="5" t="s">
        <v>44</v>
      </c>
      <c r="L20" s="4">
        <f t="shared" si="5"/>
        <v>0</v>
      </c>
      <c r="M20" s="3">
        <v>76.125</v>
      </c>
      <c r="N20" s="3">
        <f t="shared" si="6"/>
        <v>7.612500000000001</v>
      </c>
      <c r="O20" s="3">
        <v>8.56</v>
      </c>
      <c r="P20" s="7">
        <v>4.11</v>
      </c>
      <c r="Q20" s="6">
        <f t="shared" si="7"/>
        <v>58.6075</v>
      </c>
    </row>
    <row r="21" spans="1:17" ht="13.5">
      <c r="A21" s="2">
        <v>18</v>
      </c>
      <c r="B21" s="2" t="s">
        <v>54</v>
      </c>
      <c r="C21" s="3">
        <v>20</v>
      </c>
      <c r="D21" s="3">
        <v>23</v>
      </c>
      <c r="E21" s="3">
        <v>9.5</v>
      </c>
      <c r="F21" s="3">
        <v>12</v>
      </c>
      <c r="G21" s="4">
        <f t="shared" si="4"/>
        <v>45.15</v>
      </c>
      <c r="H21" s="5"/>
      <c r="I21" s="5"/>
      <c r="J21" s="5"/>
      <c r="K21" s="5" t="s">
        <v>31</v>
      </c>
      <c r="L21" s="4">
        <f t="shared" si="5"/>
        <v>-15</v>
      </c>
      <c r="M21" s="3">
        <v>82.875</v>
      </c>
      <c r="N21" s="3">
        <f t="shared" si="6"/>
        <v>8.2875</v>
      </c>
      <c r="O21" s="3">
        <v>8.92</v>
      </c>
      <c r="P21" s="7">
        <v>10</v>
      </c>
      <c r="Q21" s="6">
        <f t="shared" si="7"/>
        <v>57.3575</v>
      </c>
    </row>
    <row r="22" spans="1:17" ht="13.5">
      <c r="A22" s="2">
        <v>19</v>
      </c>
      <c r="B22" s="2" t="s">
        <v>55</v>
      </c>
      <c r="C22" s="3">
        <v>20</v>
      </c>
      <c r="D22" s="3">
        <v>15.75</v>
      </c>
      <c r="E22" s="3">
        <v>14</v>
      </c>
      <c r="F22" s="3">
        <v>18</v>
      </c>
      <c r="G22" s="4">
        <f t="shared" si="4"/>
        <v>47.425</v>
      </c>
      <c r="H22" s="5"/>
      <c r="I22" s="5"/>
      <c r="J22" s="5"/>
      <c r="K22" s="5" t="s">
        <v>48</v>
      </c>
      <c r="L22" s="4">
        <f t="shared" si="5"/>
        <v>-10</v>
      </c>
      <c r="M22" s="3">
        <v>72.875</v>
      </c>
      <c r="N22" s="3">
        <f t="shared" si="6"/>
        <v>7.2875000000000005</v>
      </c>
      <c r="O22" s="8">
        <v>9.4</v>
      </c>
      <c r="P22" s="7">
        <v>3.23</v>
      </c>
      <c r="Q22" s="6">
        <f t="shared" si="7"/>
        <v>57.342499999999994</v>
      </c>
    </row>
    <row r="23" spans="1:17" ht="13.5">
      <c r="A23" s="2">
        <v>20</v>
      </c>
      <c r="B23" s="2" t="s">
        <v>56</v>
      </c>
      <c r="C23" s="3">
        <v>20</v>
      </c>
      <c r="D23" s="3">
        <v>12.25</v>
      </c>
      <c r="E23" s="3">
        <v>0</v>
      </c>
      <c r="F23" s="3">
        <v>11</v>
      </c>
      <c r="G23" s="4">
        <f t="shared" si="4"/>
        <v>30.275</v>
      </c>
      <c r="H23" s="5" t="s">
        <v>39</v>
      </c>
      <c r="I23" s="5"/>
      <c r="J23" s="5"/>
      <c r="K23" s="5" t="s">
        <v>37</v>
      </c>
      <c r="L23" s="4">
        <f t="shared" si="5"/>
        <v>3</v>
      </c>
      <c r="M23" s="3">
        <v>74.75</v>
      </c>
      <c r="N23" s="3">
        <f t="shared" si="6"/>
        <v>7.4750000000000005</v>
      </c>
      <c r="O23" s="3">
        <v>7.98</v>
      </c>
      <c r="P23" s="7">
        <v>6.46</v>
      </c>
      <c r="Q23" s="6">
        <f t="shared" si="7"/>
        <v>55.190000000000005</v>
      </c>
    </row>
    <row r="24" spans="1:17" ht="13.5">
      <c r="A24" s="2">
        <v>21</v>
      </c>
      <c r="B24" s="2" t="s">
        <v>57</v>
      </c>
      <c r="C24" s="3">
        <v>20</v>
      </c>
      <c r="D24" s="3">
        <v>13</v>
      </c>
      <c r="E24" s="3">
        <v>11.5</v>
      </c>
      <c r="F24" s="3">
        <v>19</v>
      </c>
      <c r="G24" s="4">
        <f t="shared" si="4"/>
        <v>44.449999999999996</v>
      </c>
      <c r="H24" s="5"/>
      <c r="I24" s="5"/>
      <c r="J24" s="5"/>
      <c r="K24" s="5" t="s">
        <v>31</v>
      </c>
      <c r="L24" s="4">
        <f t="shared" si="5"/>
        <v>-15</v>
      </c>
      <c r="M24" s="3">
        <v>74.66</v>
      </c>
      <c r="N24" s="3">
        <f t="shared" si="6"/>
        <v>7.466</v>
      </c>
      <c r="O24" s="3">
        <v>8.91</v>
      </c>
      <c r="P24" s="7">
        <v>8.39</v>
      </c>
      <c r="Q24" s="6">
        <f t="shared" si="7"/>
        <v>54.215999999999994</v>
      </c>
    </row>
    <row r="25" spans="1:17" ht="13.5">
      <c r="A25" s="2">
        <v>22</v>
      </c>
      <c r="B25" s="2" t="s">
        <v>58</v>
      </c>
      <c r="C25" s="3">
        <v>20</v>
      </c>
      <c r="D25" s="3">
        <v>21</v>
      </c>
      <c r="E25" s="3">
        <v>5.5</v>
      </c>
      <c r="F25" s="3">
        <v>4</v>
      </c>
      <c r="G25" s="4">
        <f t="shared" si="4"/>
        <v>35.349999999999994</v>
      </c>
      <c r="H25" s="5"/>
      <c r="I25" s="5"/>
      <c r="J25" s="5"/>
      <c r="K25" s="5" t="s">
        <v>51</v>
      </c>
      <c r="L25" s="4">
        <f t="shared" si="5"/>
        <v>-2</v>
      </c>
      <c r="M25" s="3">
        <v>71.77</v>
      </c>
      <c r="N25" s="3">
        <f t="shared" si="6"/>
        <v>7.177</v>
      </c>
      <c r="O25" s="3">
        <v>8.63</v>
      </c>
      <c r="P25" s="7">
        <v>2.65</v>
      </c>
      <c r="Q25" s="6">
        <f t="shared" si="7"/>
        <v>51.806999999999995</v>
      </c>
    </row>
    <row r="26" spans="1:17" ht="13.5">
      <c r="A26" s="2">
        <v>23</v>
      </c>
      <c r="B26" s="2" t="s">
        <v>59</v>
      </c>
      <c r="C26" s="3">
        <v>20</v>
      </c>
      <c r="D26" s="3">
        <v>17.5</v>
      </c>
      <c r="E26" s="3">
        <v>29</v>
      </c>
      <c r="F26" s="3">
        <v>6</v>
      </c>
      <c r="G26" s="4">
        <f t="shared" si="4"/>
        <v>50.75</v>
      </c>
      <c r="H26" s="5"/>
      <c r="I26" s="5"/>
      <c r="J26" s="5"/>
      <c r="K26" s="5" t="s">
        <v>31</v>
      </c>
      <c r="L26" s="4">
        <f t="shared" si="5"/>
        <v>-15</v>
      </c>
      <c r="M26" s="3">
        <v>71.22</v>
      </c>
      <c r="N26" s="3">
        <f t="shared" si="6"/>
        <v>7.122</v>
      </c>
      <c r="O26" s="3">
        <v>6.06</v>
      </c>
      <c r="P26" s="7">
        <v>1.28</v>
      </c>
      <c r="Q26" s="6">
        <f t="shared" si="7"/>
        <v>50.212</v>
      </c>
    </row>
    <row r="27" spans="1:17" ht="13.5">
      <c r="A27" s="2">
        <v>24</v>
      </c>
      <c r="B27" s="2" t="s">
        <v>60</v>
      </c>
      <c r="C27" s="3">
        <v>20</v>
      </c>
      <c r="D27" s="3">
        <v>17.25</v>
      </c>
      <c r="E27" s="3">
        <v>4</v>
      </c>
      <c r="F27" s="3">
        <v>20</v>
      </c>
      <c r="G27" s="4">
        <f t="shared" si="4"/>
        <v>42.875</v>
      </c>
      <c r="H27" s="5"/>
      <c r="I27" s="5"/>
      <c r="J27" s="5"/>
      <c r="K27" s="5" t="s">
        <v>31</v>
      </c>
      <c r="L27" s="4">
        <f t="shared" si="5"/>
        <v>-15</v>
      </c>
      <c r="M27" s="3">
        <v>73.88</v>
      </c>
      <c r="N27" s="3">
        <f t="shared" si="6"/>
        <v>7.388</v>
      </c>
      <c r="O27" s="3">
        <v>9.26</v>
      </c>
      <c r="P27" s="7">
        <v>4.82</v>
      </c>
      <c r="Q27" s="6">
        <f t="shared" si="7"/>
        <v>49.342999999999996</v>
      </c>
    </row>
    <row r="28" spans="1:17" ht="13.5">
      <c r="A28" s="2">
        <v>25</v>
      </c>
      <c r="B28" s="2" t="s">
        <v>61</v>
      </c>
      <c r="C28" s="3">
        <v>20</v>
      </c>
      <c r="D28" s="3">
        <v>15.5</v>
      </c>
      <c r="E28" s="3">
        <v>0</v>
      </c>
      <c r="F28" s="3">
        <v>18</v>
      </c>
      <c r="G28" s="4">
        <f t="shared" si="4"/>
        <v>37.449999999999996</v>
      </c>
      <c r="H28" s="5"/>
      <c r="I28" s="5"/>
      <c r="J28" s="5"/>
      <c r="K28" s="5" t="s">
        <v>48</v>
      </c>
      <c r="L28" s="4">
        <f t="shared" si="5"/>
        <v>-10</v>
      </c>
      <c r="M28" s="3">
        <v>74.875</v>
      </c>
      <c r="N28" s="3">
        <f t="shared" si="6"/>
        <v>7.487500000000001</v>
      </c>
      <c r="O28" s="3">
        <v>8.63</v>
      </c>
      <c r="P28" s="7">
        <v>4.97</v>
      </c>
      <c r="Q28" s="6">
        <f t="shared" si="7"/>
        <v>48.5375</v>
      </c>
    </row>
    <row r="29" spans="1:17" ht="13.5">
      <c r="A29" s="2">
        <v>26</v>
      </c>
      <c r="B29" s="2" t="s">
        <v>62</v>
      </c>
      <c r="C29" s="3">
        <v>20</v>
      </c>
      <c r="D29" s="3">
        <v>11</v>
      </c>
      <c r="E29" s="3">
        <v>9.5</v>
      </c>
      <c r="F29" s="3">
        <v>10</v>
      </c>
      <c r="G29" s="4">
        <f t="shared" si="4"/>
        <v>35.349999999999994</v>
      </c>
      <c r="H29" s="5"/>
      <c r="I29" s="5"/>
      <c r="J29" s="5"/>
      <c r="K29" s="5" t="s">
        <v>48</v>
      </c>
      <c r="L29" s="4">
        <f t="shared" si="5"/>
        <v>-10</v>
      </c>
      <c r="M29" s="3">
        <v>77</v>
      </c>
      <c r="N29" s="3">
        <f t="shared" si="6"/>
        <v>7.7</v>
      </c>
      <c r="O29" s="3">
        <v>9.49</v>
      </c>
      <c r="P29" s="7">
        <v>3.01</v>
      </c>
      <c r="Q29" s="6">
        <f t="shared" si="7"/>
        <v>45.55</v>
      </c>
    </row>
    <row r="30" spans="1:17" ht="13.5">
      <c r="A30" s="2">
        <v>27</v>
      </c>
      <c r="B30" s="2" t="s">
        <v>63</v>
      </c>
      <c r="C30" s="3">
        <v>14</v>
      </c>
      <c r="D30" s="3">
        <v>2</v>
      </c>
      <c r="E30" s="3">
        <v>2</v>
      </c>
      <c r="F30" s="3">
        <v>7</v>
      </c>
      <c r="G30" s="4">
        <f t="shared" si="4"/>
        <v>17.5</v>
      </c>
      <c r="H30" s="5"/>
      <c r="I30" s="5" t="s">
        <v>22</v>
      </c>
      <c r="J30" s="5"/>
      <c r="K30" s="5" t="s">
        <v>64</v>
      </c>
      <c r="L30" s="4">
        <f t="shared" si="5"/>
        <v>3</v>
      </c>
      <c r="M30" s="3">
        <v>73.66</v>
      </c>
      <c r="N30" s="3">
        <f t="shared" si="6"/>
        <v>7.366</v>
      </c>
      <c r="O30" s="3">
        <v>8.72</v>
      </c>
      <c r="P30" s="7">
        <v>6.12</v>
      </c>
      <c r="Q30" s="6">
        <f t="shared" si="7"/>
        <v>42.705999999999996</v>
      </c>
    </row>
    <row r="31" spans="1:17" ht="13.5">
      <c r="A31" s="2">
        <v>28</v>
      </c>
      <c r="B31" s="2" t="s">
        <v>65</v>
      </c>
      <c r="C31" s="3">
        <v>20</v>
      </c>
      <c r="D31" s="3">
        <v>20</v>
      </c>
      <c r="E31" s="3">
        <v>8</v>
      </c>
      <c r="F31" s="3">
        <v>7</v>
      </c>
      <c r="G31" s="4">
        <f t="shared" si="4"/>
        <v>38.5</v>
      </c>
      <c r="H31" s="5"/>
      <c r="I31" s="5"/>
      <c r="J31" s="5"/>
      <c r="K31" s="5" t="s">
        <v>66</v>
      </c>
      <c r="L31" s="4">
        <f t="shared" si="5"/>
        <v>-17</v>
      </c>
      <c r="M31" s="3">
        <v>73.625</v>
      </c>
      <c r="N31" s="3">
        <f t="shared" si="6"/>
        <v>7.362500000000001</v>
      </c>
      <c r="O31" s="3">
        <v>8.12</v>
      </c>
      <c r="P31" s="7">
        <v>3.19</v>
      </c>
      <c r="Q31" s="6">
        <f t="shared" si="7"/>
        <v>40.1725</v>
      </c>
    </row>
    <row r="32" spans="1:17" ht="13.5">
      <c r="A32" s="2">
        <v>29</v>
      </c>
      <c r="B32" s="2" t="s">
        <v>67</v>
      </c>
      <c r="C32" s="3">
        <v>17</v>
      </c>
      <c r="D32" s="3">
        <v>21</v>
      </c>
      <c r="E32" s="3">
        <v>8.5</v>
      </c>
      <c r="F32" s="3">
        <v>0</v>
      </c>
      <c r="G32" s="4">
        <f t="shared" si="4"/>
        <v>32.55</v>
      </c>
      <c r="H32" s="5"/>
      <c r="I32" s="5"/>
      <c r="J32" s="5"/>
      <c r="K32" s="5" t="s">
        <v>68</v>
      </c>
      <c r="L32" s="4">
        <f t="shared" si="5"/>
        <v>-11</v>
      </c>
      <c r="M32" s="3">
        <v>70.11</v>
      </c>
      <c r="N32" s="3">
        <f t="shared" si="6"/>
        <v>7.011</v>
      </c>
      <c r="O32" s="3">
        <v>9.29</v>
      </c>
      <c r="P32" s="7">
        <v>1.57</v>
      </c>
      <c r="Q32" s="6">
        <f t="shared" si="7"/>
        <v>39.421</v>
      </c>
    </row>
    <row r="33" spans="1:17" ht="13.5">
      <c r="A33" s="2">
        <v>30</v>
      </c>
      <c r="B33" s="2" t="s">
        <v>69</v>
      </c>
      <c r="C33" s="3">
        <v>20</v>
      </c>
      <c r="D33" s="3">
        <v>7.75</v>
      </c>
      <c r="E33" s="3">
        <v>0</v>
      </c>
      <c r="F33" s="3">
        <v>20</v>
      </c>
      <c r="G33" s="4">
        <f t="shared" si="4"/>
        <v>33.425</v>
      </c>
      <c r="H33" s="5"/>
      <c r="I33" s="5"/>
      <c r="J33" s="5"/>
      <c r="K33" s="5" t="s">
        <v>31</v>
      </c>
      <c r="L33" s="4">
        <f t="shared" si="5"/>
        <v>-15</v>
      </c>
      <c r="M33" s="3">
        <v>73.875</v>
      </c>
      <c r="N33" s="3">
        <f t="shared" si="6"/>
        <v>7.3875</v>
      </c>
      <c r="O33" s="3">
        <v>8.71</v>
      </c>
      <c r="P33" s="7">
        <v>4.2</v>
      </c>
      <c r="Q33" s="6">
        <f t="shared" si="7"/>
        <v>38.7225</v>
      </c>
    </row>
    <row r="34" spans="1:17" ht="13.5">
      <c r="A34" s="2">
        <v>31</v>
      </c>
      <c r="B34" s="2" t="s">
        <v>70</v>
      </c>
      <c r="C34" s="3">
        <v>16</v>
      </c>
      <c r="D34" s="3">
        <v>12.75</v>
      </c>
      <c r="E34" s="3">
        <v>19</v>
      </c>
      <c r="F34" s="3">
        <v>17</v>
      </c>
      <c r="G34" s="4">
        <f t="shared" si="4"/>
        <v>45.324999999999996</v>
      </c>
      <c r="H34" s="5"/>
      <c r="I34" s="5"/>
      <c r="J34" s="5"/>
      <c r="K34" s="5" t="s">
        <v>71</v>
      </c>
      <c r="L34" s="4">
        <f t="shared" si="5"/>
        <v>-26</v>
      </c>
      <c r="M34" s="3">
        <v>72.44</v>
      </c>
      <c r="N34" s="3">
        <f t="shared" si="6"/>
        <v>7.244</v>
      </c>
      <c r="O34" s="8">
        <v>9.1</v>
      </c>
      <c r="P34" s="7">
        <v>1.71</v>
      </c>
      <c r="Q34" s="6">
        <f t="shared" si="7"/>
        <v>37.379</v>
      </c>
    </row>
    <row r="35" spans="1:17" ht="13.5">
      <c r="A35" s="2">
        <v>32</v>
      </c>
      <c r="B35" s="2" t="s">
        <v>72</v>
      </c>
      <c r="C35" s="3">
        <v>20</v>
      </c>
      <c r="D35" s="3">
        <v>11.25</v>
      </c>
      <c r="E35" s="3">
        <v>4</v>
      </c>
      <c r="F35" s="3">
        <v>15</v>
      </c>
      <c r="G35" s="4">
        <f t="shared" si="4"/>
        <v>35.175</v>
      </c>
      <c r="H35" s="5"/>
      <c r="I35" s="5"/>
      <c r="J35" s="5"/>
      <c r="K35" s="5" t="s">
        <v>66</v>
      </c>
      <c r="L35" s="4">
        <f t="shared" si="5"/>
        <v>-17</v>
      </c>
      <c r="M35" s="3">
        <v>76.33</v>
      </c>
      <c r="N35" s="3">
        <f t="shared" si="6"/>
        <v>7.633</v>
      </c>
      <c r="O35" s="3">
        <v>8.89</v>
      </c>
      <c r="P35" s="7">
        <v>1.4</v>
      </c>
      <c r="Q35" s="6">
        <f t="shared" si="7"/>
        <v>36.09799999999999</v>
      </c>
    </row>
    <row r="36" spans="1:17" ht="13.5">
      <c r="A36" s="2">
        <v>33</v>
      </c>
      <c r="B36" s="2" t="s">
        <v>73</v>
      </c>
      <c r="C36" s="3">
        <v>20</v>
      </c>
      <c r="D36" s="3">
        <v>21.5</v>
      </c>
      <c r="E36" s="3">
        <v>4</v>
      </c>
      <c r="F36" s="3">
        <v>1</v>
      </c>
      <c r="G36" s="4">
        <f t="shared" si="0"/>
        <v>32.55</v>
      </c>
      <c r="H36" s="5"/>
      <c r="I36" s="5"/>
      <c r="J36" s="5"/>
      <c r="K36" s="5" t="s">
        <v>31</v>
      </c>
      <c r="L36" s="4">
        <f t="shared" si="1"/>
        <v>-15</v>
      </c>
      <c r="M36" s="3">
        <v>69.77</v>
      </c>
      <c r="N36" s="3">
        <f t="shared" si="2"/>
        <v>6.977</v>
      </c>
      <c r="O36" s="3">
        <v>9.31</v>
      </c>
      <c r="P36" s="7">
        <v>1.99</v>
      </c>
      <c r="Q36" s="6">
        <f t="shared" si="3"/>
        <v>35.827</v>
      </c>
    </row>
    <row r="37" spans="1:17" ht="13.5">
      <c r="A37" s="2">
        <v>34</v>
      </c>
      <c r="B37" s="2" t="s">
        <v>74</v>
      </c>
      <c r="C37" s="3">
        <v>20</v>
      </c>
      <c r="D37" s="3">
        <v>25</v>
      </c>
      <c r="E37" s="3">
        <v>0</v>
      </c>
      <c r="F37" s="3">
        <v>19</v>
      </c>
      <c r="G37" s="4">
        <f t="shared" si="0"/>
        <v>44.8</v>
      </c>
      <c r="H37" s="5"/>
      <c r="I37" s="5"/>
      <c r="J37" s="5" t="s">
        <v>25</v>
      </c>
      <c r="K37" s="5" t="s">
        <v>75</v>
      </c>
      <c r="L37" s="4">
        <f t="shared" si="1"/>
        <v>-31</v>
      </c>
      <c r="M37" s="3">
        <v>78</v>
      </c>
      <c r="N37" s="3">
        <f t="shared" si="2"/>
        <v>7.800000000000001</v>
      </c>
      <c r="O37" s="8">
        <v>9</v>
      </c>
      <c r="P37" s="7">
        <v>4.25</v>
      </c>
      <c r="Q37" s="6">
        <f t="shared" si="3"/>
        <v>34.849999999999994</v>
      </c>
    </row>
    <row r="38" spans="1:17" ht="13.5">
      <c r="A38" s="2">
        <v>35</v>
      </c>
      <c r="B38" s="2" t="s">
        <v>76</v>
      </c>
      <c r="C38" s="3">
        <v>20</v>
      </c>
      <c r="D38" s="3">
        <v>10.25</v>
      </c>
      <c r="E38" s="3">
        <v>4</v>
      </c>
      <c r="F38" s="3">
        <v>12</v>
      </c>
      <c r="G38" s="4">
        <f t="shared" si="0"/>
        <v>32.375</v>
      </c>
      <c r="H38" s="5"/>
      <c r="I38" s="5"/>
      <c r="J38" s="5"/>
      <c r="K38" s="5" t="s">
        <v>31</v>
      </c>
      <c r="L38" s="4">
        <f t="shared" si="1"/>
        <v>-15</v>
      </c>
      <c r="M38" s="3">
        <v>75.11</v>
      </c>
      <c r="N38" s="3">
        <f t="shared" si="2"/>
        <v>7.511</v>
      </c>
      <c r="O38" s="3">
        <v>7.23</v>
      </c>
      <c r="P38" s="7">
        <v>0.92</v>
      </c>
      <c r="Q38" s="6">
        <f t="shared" si="3"/>
        <v>33.036</v>
      </c>
    </row>
    <row r="39" spans="1:17" ht="13.5">
      <c r="A39" s="2">
        <v>36</v>
      </c>
      <c r="B39" s="2" t="s">
        <v>77</v>
      </c>
      <c r="C39" s="3">
        <v>20</v>
      </c>
      <c r="D39" s="3">
        <v>7</v>
      </c>
      <c r="E39" s="3">
        <v>4</v>
      </c>
      <c r="F39" s="3">
        <v>7</v>
      </c>
      <c r="G39" s="4">
        <f t="shared" si="0"/>
        <v>26.599999999999998</v>
      </c>
      <c r="H39" s="5"/>
      <c r="I39" s="5"/>
      <c r="J39" s="5"/>
      <c r="K39" s="5" t="s">
        <v>48</v>
      </c>
      <c r="L39" s="4">
        <f t="shared" si="1"/>
        <v>-10</v>
      </c>
      <c r="M39" s="3">
        <v>66</v>
      </c>
      <c r="N39" s="3">
        <f t="shared" si="2"/>
        <v>6.6000000000000005</v>
      </c>
      <c r="O39" s="3">
        <v>5.78</v>
      </c>
      <c r="P39" s="7">
        <v>1.91</v>
      </c>
      <c r="Q39" s="6">
        <f t="shared" si="3"/>
        <v>30.89</v>
      </c>
    </row>
    <row r="40" spans="1:17" ht="13.5">
      <c r="A40" s="2">
        <v>37</v>
      </c>
      <c r="B40" s="2" t="s">
        <v>78</v>
      </c>
      <c r="C40" s="3">
        <v>20</v>
      </c>
      <c r="D40" s="3">
        <v>18</v>
      </c>
      <c r="E40" s="3">
        <v>0</v>
      </c>
      <c r="F40" s="3">
        <v>0</v>
      </c>
      <c r="G40" s="4">
        <f t="shared" si="0"/>
        <v>26.599999999999998</v>
      </c>
      <c r="H40" s="5"/>
      <c r="I40" s="5"/>
      <c r="J40" s="5"/>
      <c r="K40" s="5" t="s">
        <v>31</v>
      </c>
      <c r="L40" s="4">
        <f t="shared" si="1"/>
        <v>-15</v>
      </c>
      <c r="M40" s="3">
        <v>74.5</v>
      </c>
      <c r="N40" s="3">
        <f t="shared" si="2"/>
        <v>7.45</v>
      </c>
      <c r="O40" s="3">
        <v>9.32</v>
      </c>
      <c r="P40" s="7">
        <v>1.58</v>
      </c>
      <c r="Q40" s="6">
        <f t="shared" si="3"/>
        <v>29.949999999999996</v>
      </c>
    </row>
    <row r="41" spans="1:17" ht="13.5">
      <c r="A41" s="2">
        <v>38</v>
      </c>
      <c r="B41" s="2" t="s">
        <v>79</v>
      </c>
      <c r="C41" s="3">
        <v>20</v>
      </c>
      <c r="D41" s="3">
        <v>6</v>
      </c>
      <c r="E41" s="3">
        <v>4</v>
      </c>
      <c r="F41" s="3">
        <v>13</v>
      </c>
      <c r="G41" s="4">
        <f t="shared" si="0"/>
        <v>30.099999999999998</v>
      </c>
      <c r="H41" s="5"/>
      <c r="I41" s="5"/>
      <c r="J41" s="5"/>
      <c r="K41" s="5" t="s">
        <v>48</v>
      </c>
      <c r="L41" s="4">
        <f t="shared" si="1"/>
        <v>-10</v>
      </c>
      <c r="M41" s="3">
        <v>75.375</v>
      </c>
      <c r="N41" s="3">
        <f t="shared" si="2"/>
        <v>7.5375000000000005</v>
      </c>
      <c r="O41" s="8">
        <v>0</v>
      </c>
      <c r="P41" s="7">
        <v>1.75</v>
      </c>
      <c r="Q41" s="6">
        <f t="shared" si="3"/>
        <v>29.3875</v>
      </c>
    </row>
    <row r="42" spans="1:17" ht="13.5">
      <c r="A42" s="2">
        <v>39</v>
      </c>
      <c r="B42" s="2" t="s">
        <v>80</v>
      </c>
      <c r="C42" s="3">
        <v>18</v>
      </c>
      <c r="D42" s="3">
        <v>7.75</v>
      </c>
      <c r="E42" s="3">
        <v>4</v>
      </c>
      <c r="F42" s="3">
        <v>0</v>
      </c>
      <c r="G42" s="4">
        <f t="shared" si="0"/>
        <v>20.825</v>
      </c>
      <c r="H42" s="5"/>
      <c r="I42" s="5"/>
      <c r="J42" s="5"/>
      <c r="K42" s="5" t="s">
        <v>48</v>
      </c>
      <c r="L42" s="4">
        <f t="shared" si="1"/>
        <v>-10</v>
      </c>
      <c r="M42" s="3">
        <v>72.25</v>
      </c>
      <c r="N42" s="3">
        <f t="shared" si="2"/>
        <v>7.2250000000000005</v>
      </c>
      <c r="O42" s="3">
        <v>8.16</v>
      </c>
      <c r="P42" s="7">
        <v>3.08</v>
      </c>
      <c r="Q42" s="6">
        <f t="shared" si="3"/>
        <v>29.29</v>
      </c>
    </row>
    <row r="43" spans="1:17" ht="13.5">
      <c r="A43" s="2">
        <v>40</v>
      </c>
      <c r="B43" s="2" t="s">
        <v>81</v>
      </c>
      <c r="C43" s="3">
        <v>20</v>
      </c>
      <c r="D43" s="3">
        <v>15.25</v>
      </c>
      <c r="E43" s="3">
        <v>4</v>
      </c>
      <c r="F43" s="3">
        <v>15</v>
      </c>
      <c r="G43" s="4">
        <f t="shared" si="0"/>
        <v>37.974999999999994</v>
      </c>
      <c r="H43" s="5"/>
      <c r="I43" s="5"/>
      <c r="J43" s="5"/>
      <c r="K43" s="5" t="s">
        <v>82</v>
      </c>
      <c r="L43" s="4">
        <f t="shared" si="1"/>
        <v>-30</v>
      </c>
      <c r="M43" s="3">
        <v>68.125</v>
      </c>
      <c r="N43" s="3">
        <f t="shared" si="2"/>
        <v>6.8125</v>
      </c>
      <c r="O43" s="3">
        <v>8.62</v>
      </c>
      <c r="P43" s="7">
        <v>2.82</v>
      </c>
      <c r="Q43" s="6">
        <f t="shared" si="3"/>
        <v>26.227499999999992</v>
      </c>
    </row>
    <row r="44" spans="1:17" ht="13.5">
      <c r="A44" s="2">
        <v>41</v>
      </c>
      <c r="B44" s="2" t="s">
        <v>83</v>
      </c>
      <c r="C44" s="3">
        <v>20</v>
      </c>
      <c r="D44" s="3">
        <v>2.5</v>
      </c>
      <c r="E44" s="3">
        <v>0</v>
      </c>
      <c r="F44" s="3">
        <v>0</v>
      </c>
      <c r="G44" s="4">
        <f t="shared" si="0"/>
        <v>15.749999999999998</v>
      </c>
      <c r="H44" s="5"/>
      <c r="I44" s="5"/>
      <c r="J44" s="5"/>
      <c r="K44" s="5" t="s">
        <v>37</v>
      </c>
      <c r="L44" s="4">
        <f t="shared" si="1"/>
        <v>-7</v>
      </c>
      <c r="M44" s="3">
        <v>70.22</v>
      </c>
      <c r="N44" s="3">
        <f t="shared" si="2"/>
        <v>7.022</v>
      </c>
      <c r="O44" s="3">
        <v>8.24</v>
      </c>
      <c r="P44" s="7">
        <v>1.11</v>
      </c>
      <c r="Q44" s="6">
        <f t="shared" si="3"/>
        <v>25.122</v>
      </c>
    </row>
    <row r="45" spans="1:17" ht="13.5">
      <c r="A45" s="2">
        <v>42</v>
      </c>
      <c r="B45" s="2" t="s">
        <v>84</v>
      </c>
      <c r="C45" s="3">
        <v>20</v>
      </c>
      <c r="D45" s="3">
        <v>4</v>
      </c>
      <c r="E45" s="3">
        <v>0</v>
      </c>
      <c r="F45" s="3">
        <v>0</v>
      </c>
      <c r="G45" s="4">
        <f t="shared" si="0"/>
        <v>16.799999999999997</v>
      </c>
      <c r="H45" s="5"/>
      <c r="I45" s="5"/>
      <c r="J45" s="5"/>
      <c r="K45" s="5" t="s">
        <v>48</v>
      </c>
      <c r="L45" s="4">
        <f t="shared" si="1"/>
        <v>-10</v>
      </c>
      <c r="M45" s="3">
        <v>74.44</v>
      </c>
      <c r="N45" s="3">
        <f t="shared" si="2"/>
        <v>7.444</v>
      </c>
      <c r="O45" s="3">
        <v>9.12</v>
      </c>
      <c r="P45" s="7">
        <v>1.12</v>
      </c>
      <c r="Q45" s="6">
        <f t="shared" si="3"/>
        <v>24.483999999999998</v>
      </c>
    </row>
    <row r="46" spans="1:17" ht="13.5">
      <c r="A46" s="2">
        <v>43</v>
      </c>
      <c r="B46" s="2" t="s">
        <v>85</v>
      </c>
      <c r="C46" s="3">
        <v>20</v>
      </c>
      <c r="D46" s="3">
        <v>23.5</v>
      </c>
      <c r="E46" s="3">
        <v>4</v>
      </c>
      <c r="F46" s="3">
        <v>0</v>
      </c>
      <c r="G46" s="4">
        <f t="shared" si="0"/>
        <v>33.25</v>
      </c>
      <c r="H46" s="5"/>
      <c r="I46" s="5"/>
      <c r="J46" s="5"/>
      <c r="K46" s="5" t="s">
        <v>75</v>
      </c>
      <c r="L46" s="4">
        <f t="shared" si="1"/>
        <v>-32</v>
      </c>
      <c r="M46" s="3">
        <v>67.22</v>
      </c>
      <c r="N46" s="3">
        <f t="shared" si="2"/>
        <v>6.722</v>
      </c>
      <c r="O46" s="3">
        <v>7.21</v>
      </c>
      <c r="P46" s="7">
        <v>0.88</v>
      </c>
      <c r="Q46" s="6">
        <f t="shared" si="3"/>
        <v>16.062</v>
      </c>
    </row>
    <row r="47" spans="1:17" ht="13.5">
      <c r="A47" s="2">
        <v>44</v>
      </c>
      <c r="B47" s="2" t="s">
        <v>86</v>
      </c>
      <c r="C47" s="3">
        <v>20</v>
      </c>
      <c r="D47" s="3">
        <v>21</v>
      </c>
      <c r="E47" s="3">
        <v>4</v>
      </c>
      <c r="F47" s="3">
        <v>0</v>
      </c>
      <c r="G47" s="4">
        <f t="shared" si="0"/>
        <v>31.499999999999996</v>
      </c>
      <c r="H47" s="5"/>
      <c r="I47" s="5"/>
      <c r="J47" s="5"/>
      <c r="K47" s="5" t="s">
        <v>87</v>
      </c>
      <c r="L47" s="4">
        <f t="shared" si="1"/>
        <v>-45</v>
      </c>
      <c r="M47" s="3">
        <v>74.44</v>
      </c>
      <c r="N47" s="3">
        <f t="shared" si="2"/>
        <v>7.444</v>
      </c>
      <c r="O47" s="3">
        <v>8.32</v>
      </c>
      <c r="P47" s="7">
        <v>10</v>
      </c>
      <c r="Q47" s="6">
        <f t="shared" si="3"/>
        <v>12.263999999999996</v>
      </c>
    </row>
    <row r="48" spans="1:17" ht="13.5">
      <c r="A48" s="2">
        <v>45</v>
      </c>
      <c r="B48" s="2" t="s">
        <v>88</v>
      </c>
      <c r="C48" s="3">
        <v>20</v>
      </c>
      <c r="D48" s="3">
        <v>3</v>
      </c>
      <c r="E48" s="3">
        <v>4</v>
      </c>
      <c r="F48" s="3">
        <v>19</v>
      </c>
      <c r="G48" s="4">
        <f t="shared" si="0"/>
        <v>32.199999999999996</v>
      </c>
      <c r="H48" s="5"/>
      <c r="I48" s="5"/>
      <c r="J48" s="5"/>
      <c r="K48" s="5" t="s">
        <v>89</v>
      </c>
      <c r="L48" s="4">
        <f t="shared" si="1"/>
        <v>-37</v>
      </c>
      <c r="M48" s="3">
        <v>70.22</v>
      </c>
      <c r="N48" s="3">
        <f t="shared" si="2"/>
        <v>7.022</v>
      </c>
      <c r="O48" s="8">
        <v>8.1</v>
      </c>
      <c r="P48" s="7">
        <v>1.68</v>
      </c>
      <c r="Q48" s="6">
        <f t="shared" si="3"/>
        <v>12.001999999999995</v>
      </c>
    </row>
    <row r="49" spans="1:17" ht="13.5">
      <c r="A49" s="2">
        <v>46</v>
      </c>
      <c r="B49" s="2" t="s">
        <v>90</v>
      </c>
      <c r="C49" s="3">
        <v>17</v>
      </c>
      <c r="D49" s="3">
        <v>21.5</v>
      </c>
      <c r="E49" s="3">
        <v>7</v>
      </c>
      <c r="F49" s="3">
        <v>0</v>
      </c>
      <c r="G49" s="4">
        <f t="shared" si="0"/>
        <v>31.849999999999998</v>
      </c>
      <c r="H49" s="5"/>
      <c r="I49" s="5"/>
      <c r="J49" s="5"/>
      <c r="K49" s="5" t="s">
        <v>91</v>
      </c>
      <c r="L49" s="4">
        <f t="shared" si="1"/>
        <v>-40</v>
      </c>
      <c r="M49" s="3">
        <v>74.375</v>
      </c>
      <c r="N49" s="3">
        <f t="shared" si="2"/>
        <v>7.4375</v>
      </c>
      <c r="O49" s="3">
        <v>4.46</v>
      </c>
      <c r="P49" s="7">
        <v>3.55</v>
      </c>
      <c r="Q49" s="6">
        <f t="shared" si="3"/>
        <v>7.297499999999998</v>
      </c>
    </row>
    <row r="50" spans="1:17" ht="13.5">
      <c r="A50" s="2">
        <v>47</v>
      </c>
      <c r="B50" s="2" t="s">
        <v>92</v>
      </c>
      <c r="C50" s="3">
        <v>20</v>
      </c>
      <c r="D50" s="3">
        <v>11.5</v>
      </c>
      <c r="E50" s="3">
        <v>4</v>
      </c>
      <c r="F50" s="3">
        <v>1</v>
      </c>
      <c r="G50" s="4">
        <f t="shared" si="0"/>
        <v>25.549999999999997</v>
      </c>
      <c r="H50" s="5"/>
      <c r="I50" s="5"/>
      <c r="J50" s="5"/>
      <c r="K50" s="5" t="s">
        <v>91</v>
      </c>
      <c r="L50" s="4">
        <f t="shared" si="1"/>
        <v>-40</v>
      </c>
      <c r="M50" s="3">
        <v>76.625</v>
      </c>
      <c r="N50" s="3">
        <f t="shared" si="2"/>
        <v>7.6625000000000005</v>
      </c>
      <c r="O50" s="3">
        <v>9.48</v>
      </c>
      <c r="P50" s="7">
        <v>1.43</v>
      </c>
      <c r="Q50" s="6">
        <f t="shared" si="3"/>
        <v>4.122499999999998</v>
      </c>
    </row>
    <row r="51" spans="1:17" ht="13.5">
      <c r="A51" s="2">
        <v>48</v>
      </c>
      <c r="B51" s="2" t="s">
        <v>93</v>
      </c>
      <c r="C51" s="3">
        <v>20</v>
      </c>
      <c r="D51" s="3">
        <v>4</v>
      </c>
      <c r="E51" s="3">
        <v>0</v>
      </c>
      <c r="F51" s="3">
        <v>0</v>
      </c>
      <c r="G51" s="4">
        <f t="shared" si="0"/>
        <v>16.799999999999997</v>
      </c>
      <c r="H51" s="5"/>
      <c r="I51" s="5"/>
      <c r="J51" s="5"/>
      <c r="K51" s="5" t="s">
        <v>82</v>
      </c>
      <c r="L51" s="4">
        <f t="shared" si="1"/>
        <v>-30</v>
      </c>
      <c r="M51" s="3">
        <v>71</v>
      </c>
      <c r="N51" s="3">
        <f t="shared" si="2"/>
        <v>7.1000000000000005</v>
      </c>
      <c r="O51" s="3">
        <v>8.49</v>
      </c>
      <c r="P51" s="7">
        <v>0.85</v>
      </c>
      <c r="Q51" s="6">
        <f t="shared" si="3"/>
        <v>3.239999999999998</v>
      </c>
    </row>
    <row r="52" spans="1:17" ht="13.5">
      <c r="A52" s="2">
        <v>49</v>
      </c>
      <c r="B52" s="2" t="s">
        <v>94</v>
      </c>
      <c r="C52" s="3">
        <v>20</v>
      </c>
      <c r="D52" s="3">
        <v>11.5</v>
      </c>
      <c r="E52" s="3">
        <v>0</v>
      </c>
      <c r="F52" s="3">
        <v>0</v>
      </c>
      <c r="G52" s="4">
        <f t="shared" si="0"/>
        <v>22.049999999999997</v>
      </c>
      <c r="H52" s="5"/>
      <c r="I52" s="5"/>
      <c r="J52" s="5"/>
      <c r="K52" s="5" t="s">
        <v>95</v>
      </c>
      <c r="L52" s="4">
        <f t="shared" si="1"/>
        <v>-35</v>
      </c>
      <c r="M52" s="3">
        <v>66.25</v>
      </c>
      <c r="N52" s="3">
        <f t="shared" si="2"/>
        <v>6.625</v>
      </c>
      <c r="O52" s="3">
        <v>5.32</v>
      </c>
      <c r="P52" s="7">
        <v>2.43</v>
      </c>
      <c r="Q52" s="6">
        <f t="shared" si="3"/>
        <v>1.4249999999999976</v>
      </c>
    </row>
    <row r="53" spans="1:17" ht="13.5">
      <c r="A53" s="2">
        <v>50</v>
      </c>
      <c r="B53" s="2" t="s">
        <v>96</v>
      </c>
      <c r="C53" s="3">
        <v>14</v>
      </c>
      <c r="D53" s="3">
        <v>0</v>
      </c>
      <c r="E53" s="3">
        <v>4</v>
      </c>
      <c r="F53" s="3">
        <v>20</v>
      </c>
      <c r="G53" s="4">
        <f t="shared" si="0"/>
        <v>26.599999999999998</v>
      </c>
      <c r="H53" s="5"/>
      <c r="I53" s="5"/>
      <c r="J53" s="5"/>
      <c r="K53" s="5" t="s">
        <v>97</v>
      </c>
      <c r="L53" s="4">
        <f t="shared" si="1"/>
        <v>-60</v>
      </c>
      <c r="M53" s="3">
        <v>78.75</v>
      </c>
      <c r="N53" s="3">
        <f t="shared" si="2"/>
        <v>7.875</v>
      </c>
      <c r="O53" s="3">
        <v>9.56</v>
      </c>
      <c r="P53" s="7">
        <v>8.35</v>
      </c>
      <c r="Q53" s="6">
        <f t="shared" si="3"/>
        <v>-7.6150000000000055</v>
      </c>
    </row>
    <row r="54" spans="1:17" ht="13.5">
      <c r="A54" s="2">
        <v>51</v>
      </c>
      <c r="B54" s="2" t="s">
        <v>98</v>
      </c>
      <c r="C54" s="3">
        <v>20</v>
      </c>
      <c r="D54" s="3">
        <v>2</v>
      </c>
      <c r="E54" s="3">
        <v>0</v>
      </c>
      <c r="F54" s="3">
        <v>0</v>
      </c>
      <c r="G54" s="4">
        <f t="shared" si="0"/>
        <v>15.399999999999999</v>
      </c>
      <c r="H54" s="5"/>
      <c r="I54" s="5"/>
      <c r="J54" s="5"/>
      <c r="K54" s="5" t="s">
        <v>99</v>
      </c>
      <c r="L54" s="4">
        <f t="shared" si="1"/>
        <v>-65</v>
      </c>
      <c r="M54" s="3">
        <v>73.875</v>
      </c>
      <c r="N54" s="3">
        <f t="shared" si="2"/>
        <v>7.3875</v>
      </c>
      <c r="O54" s="3">
        <v>9.24</v>
      </c>
      <c r="P54" s="7">
        <v>2.8</v>
      </c>
      <c r="Q54" s="6">
        <f t="shared" si="3"/>
        <v>-30.172499999999996</v>
      </c>
    </row>
    <row r="55" spans="1:17" ht="15" customHeight="1">
      <c r="A55" s="2">
        <v>52</v>
      </c>
      <c r="B55" s="2" t="s">
        <v>100</v>
      </c>
      <c r="C55" s="3">
        <v>20</v>
      </c>
      <c r="D55" s="3">
        <v>7.75</v>
      </c>
      <c r="E55" s="3">
        <v>0</v>
      </c>
      <c r="F55" s="3">
        <v>1</v>
      </c>
      <c r="G55" s="4">
        <f t="shared" si="0"/>
        <v>20.125</v>
      </c>
      <c r="H55" s="5"/>
      <c r="I55" s="5"/>
      <c r="J55" s="5"/>
      <c r="K55" s="5" t="s">
        <v>101</v>
      </c>
      <c r="L55" s="4">
        <f t="shared" si="1"/>
        <v>-70</v>
      </c>
      <c r="M55" s="3">
        <v>67.33</v>
      </c>
      <c r="N55" s="3">
        <f t="shared" si="2"/>
        <v>6.7330000000000005</v>
      </c>
      <c r="O55" s="3">
        <v>8.16</v>
      </c>
      <c r="P55" s="7">
        <v>1</v>
      </c>
      <c r="Q55" s="6">
        <f t="shared" si="3"/>
        <v>-33.982</v>
      </c>
    </row>
    <row r="56" spans="1:17" s="9" customFormat="1" ht="36" customHeight="1">
      <c r="A56" s="20" t="s">
        <v>116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1:17" ht="13.5">
      <c r="A57" s="15" t="s">
        <v>119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sheetProtection/>
  <mergeCells count="11">
    <mergeCell ref="A1:Q1"/>
    <mergeCell ref="C2:G2"/>
    <mergeCell ref="H2:L2"/>
    <mergeCell ref="M2:N2"/>
    <mergeCell ref="A2:A3"/>
    <mergeCell ref="B2:B3"/>
    <mergeCell ref="O2:O3"/>
    <mergeCell ref="P2:P3"/>
    <mergeCell ref="Q2:Q3"/>
    <mergeCell ref="A57:Q59"/>
    <mergeCell ref="A56:Q56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1.625" style="0" customWidth="1"/>
    <col min="2" max="2" width="55.50390625" style="0" customWidth="1"/>
  </cols>
  <sheetData>
    <row r="1" spans="1:2" ht="22.5">
      <c r="A1" s="24" t="s">
        <v>117</v>
      </c>
      <c r="B1" s="24"/>
    </row>
    <row r="2" spans="1:2" ht="20.25">
      <c r="A2" s="10" t="s">
        <v>102</v>
      </c>
      <c r="B2" s="10" t="s">
        <v>103</v>
      </c>
    </row>
    <row r="3" spans="1:2" ht="13.5">
      <c r="A3" s="11" t="s">
        <v>104</v>
      </c>
      <c r="B3" s="11" t="s">
        <v>105</v>
      </c>
    </row>
    <row r="4" spans="1:2" ht="13.5">
      <c r="A4" s="11" t="s">
        <v>106</v>
      </c>
      <c r="B4" s="11" t="s">
        <v>105</v>
      </c>
    </row>
    <row r="5" spans="1:2" ht="13.5">
      <c r="A5" s="11" t="s">
        <v>107</v>
      </c>
      <c r="B5" s="11" t="s">
        <v>105</v>
      </c>
    </row>
    <row r="6" spans="1:2" ht="13.5">
      <c r="A6" s="11" t="s">
        <v>108</v>
      </c>
      <c r="B6" s="11" t="s">
        <v>105</v>
      </c>
    </row>
    <row r="7" spans="1:2" ht="13.5">
      <c r="A7" s="11" t="s">
        <v>109</v>
      </c>
      <c r="B7" s="11" t="s">
        <v>105</v>
      </c>
    </row>
    <row r="8" spans="1:2" ht="13.5">
      <c r="A8" s="11" t="s">
        <v>110</v>
      </c>
      <c r="B8" s="11" t="s">
        <v>111</v>
      </c>
    </row>
    <row r="9" spans="1:2" ht="13.5">
      <c r="A9" s="11" t="s">
        <v>112</v>
      </c>
      <c r="B9" s="11" t="s">
        <v>113</v>
      </c>
    </row>
    <row r="10" spans="1:2" ht="33" customHeight="1">
      <c r="A10" s="11" t="s">
        <v>114</v>
      </c>
      <c r="B10" s="12" t="s">
        <v>115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廖锋</cp:lastModifiedBy>
  <dcterms:created xsi:type="dcterms:W3CDTF">2018-10-21T19:15:00Z</dcterms:created>
  <dcterms:modified xsi:type="dcterms:W3CDTF">2018-11-07T04:40:59Z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2052-10.1.0.7643</vt:lpwstr>
  </property>
</Properties>
</file>